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75" windowWidth="16215" windowHeight="8895"/>
  </bookViews>
  <sheets>
    <sheet name="0754-B(現金刷卡)" sheetId="3" r:id="rId1"/>
  </sheets>
  <calcPr calcId="124519"/>
</workbook>
</file>

<file path=xl/calcChain.xml><?xml version="1.0" encoding="utf-8"?>
<calcChain xmlns="http://schemas.openxmlformats.org/spreadsheetml/2006/main">
  <c r="C14" i="3"/>
  <c r="B14"/>
  <c r="C13"/>
  <c r="B13"/>
  <c r="C11"/>
  <c r="B11"/>
  <c r="C10"/>
  <c r="B10"/>
  <c r="B8"/>
  <c r="B7"/>
  <c r="B5"/>
  <c r="B4"/>
  <c r="B33"/>
  <c r="B30"/>
  <c r="B27"/>
  <c r="B24"/>
  <c r="B21"/>
  <c r="B18"/>
  <c r="B15"/>
  <c r="B12"/>
  <c r="B9"/>
  <c r="H26"/>
  <c r="H25"/>
  <c r="K32"/>
  <c r="K31"/>
  <c r="H23"/>
  <c r="H22"/>
  <c r="I26"/>
  <c r="I25"/>
  <c r="J29"/>
  <c r="I29"/>
  <c r="J28"/>
  <c r="I28"/>
  <c r="H29"/>
  <c r="H28"/>
  <c r="C12"/>
  <c r="E14"/>
  <c r="D14"/>
  <c r="E13"/>
  <c r="D13"/>
  <c r="D11"/>
  <c r="D10"/>
  <c r="C8"/>
  <c r="C7"/>
  <c r="J33"/>
  <c r="J32" s="1"/>
  <c r="I33"/>
  <c r="H33"/>
  <c r="G33"/>
  <c r="F33"/>
  <c r="E33"/>
  <c r="D33"/>
  <c r="C33"/>
  <c r="I30"/>
  <c r="H30"/>
  <c r="G30"/>
  <c r="F30"/>
  <c r="E30"/>
  <c r="D30"/>
  <c r="C30"/>
  <c r="H27"/>
  <c r="G27"/>
  <c r="F27"/>
  <c r="E27"/>
  <c r="D27"/>
  <c r="C27"/>
  <c r="G24"/>
  <c r="F24"/>
  <c r="E24"/>
  <c r="D24"/>
  <c r="C24"/>
  <c r="F21"/>
  <c r="E21"/>
  <c r="D21"/>
  <c r="C21"/>
  <c r="E18"/>
  <c r="D18"/>
  <c r="C18"/>
  <c r="D15"/>
  <c r="C15"/>
</calcChain>
</file>

<file path=xl/sharedStrings.xml><?xml version="1.0" encoding="utf-8"?>
<sst xmlns="http://schemas.openxmlformats.org/spreadsheetml/2006/main" count="46" uniqueCount="19">
  <si>
    <t>全票</t>
  </si>
  <si>
    <t>半票</t>
  </si>
  <si>
    <t xml:space="preserve"> 里程 </t>
  </si>
  <si>
    <t>員林汽車客運公司行駛里程票價表</t>
    <phoneticPr fontId="5" type="noConversion"/>
  </si>
  <si>
    <t>站名</t>
    <phoneticPr fontId="7" type="noConversion"/>
  </si>
  <si>
    <t xml:space="preserve"> </t>
    <phoneticPr fontId="3" type="noConversion"/>
  </si>
  <si>
    <t>彰化</t>
    <phoneticPr fontId="7" type="noConversion"/>
  </si>
  <si>
    <t>大竹里</t>
    <phoneticPr fontId="7" type="noConversion"/>
  </si>
  <si>
    <t>香山里</t>
    <phoneticPr fontId="7" type="noConversion"/>
  </si>
  <si>
    <t>車籠埔</t>
    <phoneticPr fontId="7" type="noConversion"/>
  </si>
  <si>
    <t>初鄉</t>
    <phoneticPr fontId="7" type="noConversion"/>
  </si>
  <si>
    <t>鹿彰</t>
    <phoneticPr fontId="7" type="noConversion"/>
  </si>
  <si>
    <t>廣興</t>
    <phoneticPr fontId="7" type="noConversion"/>
  </si>
  <si>
    <t>內湖</t>
    <phoneticPr fontId="7" type="noConversion"/>
  </si>
  <si>
    <t>溪頭</t>
    <phoneticPr fontId="7" type="noConversion"/>
  </si>
  <si>
    <t>鹿港</t>
    <phoneticPr fontId="3" type="noConversion"/>
  </si>
  <si>
    <t>橋南</t>
    <phoneticPr fontId="3" type="noConversion"/>
  </si>
  <si>
    <t>路線別：鹿港-彰化-溪頭</t>
    <phoneticPr fontId="5" type="noConversion"/>
  </si>
  <si>
    <t>路線編號：13009</t>
    <phoneticPr fontId="5" type="noConversion"/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</si>
</sst>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76" formatCode="0.0_);[Red]\(0.0\)"/>
    <numFmt numFmtId="177" formatCode="0_ "/>
    <numFmt numFmtId="178" formatCode="0.0_ "/>
  </numFmts>
  <fonts count="14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name val="細明體"/>
      <family val="3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9"/>
      <name val="細明體"/>
      <family val="3"/>
      <charset val="136"/>
    </font>
    <font>
      <sz val="20"/>
      <color indexed="8"/>
      <name val="標楷體"/>
      <family val="4"/>
      <charset val="136"/>
    </font>
    <font>
      <sz val="14"/>
      <name val="細明體"/>
      <family val="3"/>
      <charset val="136"/>
    </font>
    <font>
      <sz val="12"/>
      <color theme="1"/>
      <name val="新細明體"/>
      <family val="1"/>
      <charset val="136"/>
      <scheme val="major"/>
    </font>
    <font>
      <sz val="12"/>
      <color theme="1"/>
      <name val="細明體"/>
      <family val="3"/>
      <charset val="136"/>
    </font>
    <font>
      <sz val="12"/>
      <name val="新細明體"/>
      <family val="1"/>
      <charset val="136"/>
      <scheme val="major"/>
    </font>
    <font>
      <sz val="12"/>
      <color indexed="8"/>
      <name val="新細明體"/>
      <family val="1"/>
      <charset val="136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Border="1">
      <alignment vertical="center"/>
    </xf>
    <xf numFmtId="176" fontId="2" fillId="0" borderId="0" xfId="1" applyNumberFormat="1" applyFont="1" applyFill="1" applyBorder="1" applyAlignment="1">
      <alignment horizontal="center" vertical="center"/>
    </xf>
    <xf numFmtId="176" fontId="4" fillId="0" borderId="0" xfId="1" applyNumberFormat="1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0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177" fontId="12" fillId="0" borderId="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178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wrapText="1" shrinkToFi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6"/>
  <sheetViews>
    <sheetView tabSelected="1" workbookViewId="0">
      <selection activeCell="M15" sqref="M15"/>
    </sheetView>
  </sheetViews>
  <sheetFormatPr defaultRowHeight="16.5"/>
  <sheetData>
    <row r="1" spans="1:18" ht="13.5" customHeight="1">
      <c r="A1" s="22" t="s">
        <v>4</v>
      </c>
      <c r="B1" s="25" t="s">
        <v>15</v>
      </c>
    </row>
    <row r="2" spans="1:18" ht="13.5" customHeight="1">
      <c r="A2" s="23"/>
      <c r="B2" s="25"/>
    </row>
    <row r="3" spans="1:18" ht="13.5" customHeight="1">
      <c r="A3" s="24"/>
      <c r="B3" s="26"/>
      <c r="K3" s="4" t="s">
        <v>3</v>
      </c>
    </row>
    <row r="4" spans="1:18" ht="13.5" customHeight="1">
      <c r="A4" s="6" t="s">
        <v>0</v>
      </c>
      <c r="B4" s="13">
        <f>8*2.97*1.05</f>
        <v>24.948000000000004</v>
      </c>
      <c r="C4" s="27" t="s">
        <v>16</v>
      </c>
      <c r="K4" s="4" t="s">
        <v>18</v>
      </c>
    </row>
    <row r="5" spans="1:18" ht="13.5" customHeight="1">
      <c r="A5" s="7" t="s">
        <v>1</v>
      </c>
      <c r="B5" s="14">
        <f>8*2.97/2*1.05</f>
        <v>12.474000000000002</v>
      </c>
      <c r="C5" s="28"/>
      <c r="K5" s="4" t="s">
        <v>17</v>
      </c>
    </row>
    <row r="6" spans="1:18" ht="13.5" customHeight="1">
      <c r="A6" s="8" t="s">
        <v>2</v>
      </c>
      <c r="B6" s="8">
        <v>5.8</v>
      </c>
      <c r="C6" s="29"/>
      <c r="D6" s="5"/>
      <c r="E6" s="5"/>
      <c r="F6" s="5"/>
      <c r="G6" s="5"/>
      <c r="H6" s="5"/>
      <c r="I6" s="5"/>
      <c r="J6" s="5"/>
      <c r="K6" s="4"/>
      <c r="L6" s="4"/>
      <c r="M6" s="4"/>
      <c r="N6" s="4"/>
      <c r="O6" s="1"/>
      <c r="P6" s="1"/>
      <c r="Q6" s="1"/>
      <c r="R6" s="1"/>
    </row>
    <row r="7" spans="1:18" ht="14.1" customHeight="1">
      <c r="A7" s="6" t="s">
        <v>0</v>
      </c>
      <c r="B7" s="13">
        <f>B9*2.97*1.05</f>
        <v>41.164200000000001</v>
      </c>
      <c r="C7" s="13">
        <f>8*2.97*1.05</f>
        <v>24.948000000000004</v>
      </c>
      <c r="D7" s="27" t="s">
        <v>6</v>
      </c>
      <c r="E7" s="5"/>
      <c r="F7" s="5"/>
      <c r="G7" s="5"/>
      <c r="H7" s="5"/>
      <c r="I7" s="5"/>
      <c r="J7" s="5"/>
      <c r="K7" s="4"/>
      <c r="L7" s="4"/>
      <c r="M7" s="4"/>
      <c r="N7" s="4"/>
      <c r="O7" s="1"/>
      <c r="P7" s="1"/>
      <c r="Q7" s="1"/>
      <c r="R7" s="1"/>
    </row>
    <row r="8" spans="1:18" ht="14.1" customHeight="1">
      <c r="A8" s="7" t="s">
        <v>1</v>
      </c>
      <c r="B8" s="14">
        <f>B9*2.97/2*1.05</f>
        <v>20.582100000000001</v>
      </c>
      <c r="C8" s="14">
        <f>8*2.97/2*1.05</f>
        <v>12.474000000000002</v>
      </c>
      <c r="D8" s="28"/>
      <c r="E8" s="5"/>
      <c r="F8" s="5"/>
      <c r="G8" s="5"/>
      <c r="H8" s="5"/>
      <c r="I8" s="5"/>
      <c r="J8" s="5"/>
      <c r="K8" s="4"/>
      <c r="L8" s="4"/>
      <c r="M8" s="4"/>
      <c r="N8" s="4"/>
      <c r="O8" s="1"/>
      <c r="P8" s="1"/>
      <c r="Q8" s="1"/>
      <c r="R8" s="1"/>
    </row>
    <row r="9" spans="1:18" ht="14.1" customHeight="1">
      <c r="A9" s="8" t="s">
        <v>2</v>
      </c>
      <c r="B9" s="8">
        <f>B6+C9</f>
        <v>13.2</v>
      </c>
      <c r="C9" s="15">
        <v>7.4</v>
      </c>
      <c r="D9" s="29"/>
      <c r="E9" s="12"/>
      <c r="F9" s="5"/>
      <c r="G9" s="5"/>
      <c r="H9" s="5"/>
      <c r="I9" s="5"/>
      <c r="J9" s="5"/>
      <c r="K9" s="1"/>
      <c r="L9" s="1"/>
      <c r="M9" s="1"/>
      <c r="N9" s="1"/>
      <c r="O9" s="1"/>
      <c r="P9" s="1"/>
      <c r="Q9" s="1"/>
      <c r="R9" s="1"/>
    </row>
    <row r="10" spans="1:18" ht="14.1" customHeight="1">
      <c r="A10" s="6" t="s">
        <v>0</v>
      </c>
      <c r="B10" s="13">
        <f t="shared" ref="B10:C10" si="0">B12*2.97*1.05</f>
        <v>55.041525</v>
      </c>
      <c r="C10" s="13">
        <f t="shared" si="0"/>
        <v>36.954225000000008</v>
      </c>
      <c r="D10" s="13">
        <f t="shared" ref="D10" si="1">8*2.97*1.05</f>
        <v>24.948000000000004</v>
      </c>
      <c r="E10" s="30" t="s">
        <v>7</v>
      </c>
      <c r="F10" s="5"/>
      <c r="G10" s="5"/>
      <c r="H10" s="5"/>
      <c r="I10" s="5"/>
      <c r="J10" s="5"/>
      <c r="K10" s="1"/>
      <c r="L10" s="1"/>
      <c r="M10" s="1"/>
      <c r="N10" s="1"/>
      <c r="O10" s="1"/>
      <c r="P10" s="1"/>
      <c r="Q10" s="1"/>
      <c r="R10" s="1"/>
    </row>
    <row r="11" spans="1:18" ht="14.1" customHeight="1">
      <c r="A11" s="7" t="s">
        <v>1</v>
      </c>
      <c r="B11" s="14">
        <f t="shared" ref="B11:C11" si="2">B12*2.97/2*1.05</f>
        <v>27.5207625</v>
      </c>
      <c r="C11" s="14">
        <f t="shared" si="2"/>
        <v>18.477112500000004</v>
      </c>
      <c r="D11" s="14">
        <f t="shared" ref="D11" si="3">8*2.97/2*1.05</f>
        <v>12.474000000000002</v>
      </c>
      <c r="E11" s="31"/>
      <c r="F11" s="5"/>
      <c r="G11" s="5"/>
      <c r="H11" s="5"/>
      <c r="I11" s="5"/>
      <c r="J11" s="5"/>
      <c r="K11" s="3"/>
      <c r="L11" s="1"/>
      <c r="M11" s="1"/>
      <c r="N11" s="1"/>
      <c r="O11" s="1"/>
      <c r="P11" s="1"/>
      <c r="Q11" s="1"/>
      <c r="R11" s="1"/>
    </row>
    <row r="12" spans="1:18" ht="14.1" customHeight="1">
      <c r="A12" s="8" t="s">
        <v>2</v>
      </c>
      <c r="B12" s="8">
        <f>B6+C9+D12</f>
        <v>17.649999999999999</v>
      </c>
      <c r="C12" s="17">
        <f>C9+D12</f>
        <v>11.850000000000001</v>
      </c>
      <c r="D12" s="15">
        <v>4.45</v>
      </c>
      <c r="E12" s="32"/>
      <c r="F12" s="12"/>
      <c r="G12" s="5"/>
      <c r="H12" s="5"/>
      <c r="I12" s="5"/>
      <c r="J12" s="5"/>
      <c r="K12" s="16"/>
      <c r="L12" s="16"/>
      <c r="M12" s="16"/>
      <c r="N12" s="16"/>
      <c r="O12" s="1"/>
      <c r="P12" s="1"/>
      <c r="Q12" s="1"/>
      <c r="R12" s="1"/>
    </row>
    <row r="13" spans="1:18" ht="14.1" customHeight="1">
      <c r="A13" s="6" t="s">
        <v>0</v>
      </c>
      <c r="B13" s="13">
        <f t="shared" ref="B13:C13" si="4">B15*2.97*1.05</f>
        <v>58.471875000000011</v>
      </c>
      <c r="C13" s="13">
        <f t="shared" si="4"/>
        <v>40.384575000000012</v>
      </c>
      <c r="D13" s="13">
        <f t="shared" ref="D13:E13" si="5">8*2.97*1.05</f>
        <v>24.948000000000004</v>
      </c>
      <c r="E13" s="13">
        <f t="shared" si="5"/>
        <v>24.948000000000004</v>
      </c>
      <c r="F13" s="30" t="s">
        <v>8</v>
      </c>
      <c r="G13" s="5"/>
      <c r="H13" s="5"/>
      <c r="I13" s="5"/>
      <c r="J13" s="5"/>
      <c r="K13" s="16"/>
      <c r="L13" s="16"/>
      <c r="M13" s="16"/>
      <c r="N13" s="16"/>
      <c r="O13" s="1"/>
      <c r="P13" s="1"/>
      <c r="Q13" s="1"/>
      <c r="R13" s="1"/>
    </row>
    <row r="14" spans="1:18" ht="14.1" customHeight="1">
      <c r="A14" s="7" t="s">
        <v>1</v>
      </c>
      <c r="B14" s="14">
        <f t="shared" ref="B14:C14" si="6">B15*2.97/2*1.05</f>
        <v>29.235937500000006</v>
      </c>
      <c r="C14" s="14">
        <f t="shared" si="6"/>
        <v>20.192287500000006</v>
      </c>
      <c r="D14" s="14">
        <f t="shared" ref="D14:E14" si="7">8*2.97/2*1.05</f>
        <v>12.474000000000002</v>
      </c>
      <c r="E14" s="14">
        <f t="shared" si="7"/>
        <v>12.474000000000002</v>
      </c>
      <c r="F14" s="31"/>
      <c r="G14" s="5"/>
      <c r="H14" s="5"/>
      <c r="I14" s="5"/>
      <c r="J14" s="5"/>
      <c r="K14" s="16"/>
      <c r="L14" s="16"/>
      <c r="M14" s="16"/>
      <c r="N14" s="16"/>
      <c r="O14" s="1"/>
      <c r="P14" s="1"/>
      <c r="Q14" s="1"/>
      <c r="R14" s="1"/>
    </row>
    <row r="15" spans="1:18" ht="14.1" customHeight="1">
      <c r="A15" s="8" t="s">
        <v>2</v>
      </c>
      <c r="B15" s="8">
        <f>B6+C9+D12+E15</f>
        <v>18.75</v>
      </c>
      <c r="C15" s="15">
        <f>C9+D12+E15</f>
        <v>12.950000000000001</v>
      </c>
      <c r="D15" s="15">
        <f>D12+E15</f>
        <v>5.5500000000000007</v>
      </c>
      <c r="E15" s="15">
        <v>1.1000000000000001</v>
      </c>
      <c r="F15" s="32"/>
      <c r="G15" s="12"/>
      <c r="H15" s="5"/>
      <c r="I15" s="5"/>
      <c r="J15" s="5"/>
      <c r="K15" s="16"/>
      <c r="L15" s="16"/>
      <c r="M15" s="16"/>
      <c r="N15" s="16"/>
      <c r="O15" s="1"/>
      <c r="P15" s="1"/>
      <c r="Q15" s="1"/>
      <c r="R15" s="1"/>
    </row>
    <row r="16" spans="1:18" ht="14.1" customHeight="1">
      <c r="A16" s="6" t="s">
        <v>0</v>
      </c>
      <c r="B16" s="13">
        <v>128</v>
      </c>
      <c r="C16" s="13">
        <v>120</v>
      </c>
      <c r="D16" s="13">
        <v>86</v>
      </c>
      <c r="E16" s="13">
        <v>74</v>
      </c>
      <c r="F16" s="13">
        <v>69</v>
      </c>
      <c r="G16" s="27" t="s">
        <v>9</v>
      </c>
      <c r="H16" s="5"/>
      <c r="I16" s="5"/>
      <c r="J16" s="5"/>
      <c r="K16" s="1"/>
      <c r="L16" s="1"/>
      <c r="M16" s="1"/>
      <c r="N16" s="1"/>
      <c r="O16" s="1"/>
      <c r="P16" s="1"/>
      <c r="Q16" s="1"/>
      <c r="R16" s="1"/>
    </row>
    <row r="17" spans="1:18" ht="14.1" customHeight="1">
      <c r="A17" s="7" t="s">
        <v>1</v>
      </c>
      <c r="B17" s="14">
        <v>64</v>
      </c>
      <c r="C17" s="14">
        <v>55</v>
      </c>
      <c r="D17" s="14">
        <v>43</v>
      </c>
      <c r="E17" s="14">
        <v>37</v>
      </c>
      <c r="F17" s="14">
        <v>35</v>
      </c>
      <c r="G17" s="28"/>
      <c r="H17" s="5"/>
      <c r="I17" s="5"/>
      <c r="J17" s="5"/>
      <c r="K17" s="1"/>
      <c r="L17" s="1"/>
      <c r="M17" s="1"/>
      <c r="N17" s="1"/>
      <c r="O17" s="1"/>
      <c r="P17" s="1"/>
      <c r="Q17" s="1"/>
      <c r="R17" s="1"/>
    </row>
    <row r="18" spans="1:18" ht="14.1" customHeight="1">
      <c r="A18" s="8" t="s">
        <v>2</v>
      </c>
      <c r="B18" s="8">
        <f>B6+C9+D12+E15+F18</f>
        <v>61.6</v>
      </c>
      <c r="C18" s="15">
        <f>C9+D12+E15+F18</f>
        <v>55.800000000000004</v>
      </c>
      <c r="D18" s="15">
        <f>D12+E15+F18</f>
        <v>48.400000000000006</v>
      </c>
      <c r="E18" s="15">
        <f>E15+F18</f>
        <v>43.95</v>
      </c>
      <c r="F18" s="15">
        <v>42.85</v>
      </c>
      <c r="G18" s="29"/>
      <c r="H18" s="5"/>
      <c r="I18" s="5"/>
      <c r="J18" s="5"/>
      <c r="K18" s="1"/>
      <c r="L18" s="1"/>
      <c r="M18" s="1"/>
      <c r="N18" s="1"/>
      <c r="O18" s="1"/>
      <c r="P18" s="1"/>
      <c r="Q18" s="1"/>
      <c r="R18" s="1"/>
    </row>
    <row r="19" spans="1:18" ht="14.1" customHeight="1">
      <c r="A19" s="6" t="s">
        <v>0</v>
      </c>
      <c r="B19" s="6">
        <v>155</v>
      </c>
      <c r="C19" s="13">
        <v>137</v>
      </c>
      <c r="D19" s="13">
        <v>114</v>
      </c>
      <c r="E19" s="13">
        <v>100</v>
      </c>
      <c r="F19" s="13">
        <v>97</v>
      </c>
      <c r="G19" s="13">
        <v>27</v>
      </c>
      <c r="H19" s="27" t="s">
        <v>10</v>
      </c>
      <c r="I19" s="5"/>
      <c r="J19" s="5"/>
      <c r="K19" s="1"/>
      <c r="L19" s="1"/>
      <c r="M19" s="1"/>
      <c r="N19" s="1"/>
      <c r="O19" s="1"/>
      <c r="P19" s="1"/>
      <c r="Q19" s="1"/>
      <c r="R19" s="1"/>
    </row>
    <row r="20" spans="1:18" ht="14.1" customHeight="1">
      <c r="A20" s="7" t="s">
        <v>1</v>
      </c>
      <c r="B20" s="7">
        <v>78</v>
      </c>
      <c r="C20" s="14">
        <v>68</v>
      </c>
      <c r="D20" s="14">
        <v>57</v>
      </c>
      <c r="E20" s="14">
        <v>50</v>
      </c>
      <c r="F20" s="14">
        <v>48</v>
      </c>
      <c r="G20" s="14">
        <v>14</v>
      </c>
      <c r="H20" s="28"/>
      <c r="I20" s="5"/>
      <c r="J20" s="5"/>
      <c r="K20" s="1"/>
      <c r="L20" s="1"/>
      <c r="M20" s="1"/>
      <c r="N20" s="1"/>
      <c r="O20" s="1"/>
      <c r="P20" s="1"/>
      <c r="Q20" s="1"/>
      <c r="R20" s="1"/>
    </row>
    <row r="21" spans="1:18" ht="14.1" customHeight="1">
      <c r="A21" s="11" t="s">
        <v>2</v>
      </c>
      <c r="B21" s="11">
        <f>B6+C9+D12+E15+F18+G21</f>
        <v>70.400000000000006</v>
      </c>
      <c r="C21" s="15">
        <f>C9+D12+E15+F18+G21</f>
        <v>64.600000000000009</v>
      </c>
      <c r="D21" s="15">
        <f>D12+E15+F18+G21</f>
        <v>57.2</v>
      </c>
      <c r="E21" s="15">
        <f>E15+F18+G21</f>
        <v>52.75</v>
      </c>
      <c r="F21" s="15">
        <f>F18+G21</f>
        <v>51.650000000000006</v>
      </c>
      <c r="G21" s="15">
        <v>8.8000000000000007</v>
      </c>
      <c r="H21" s="29"/>
      <c r="I21" s="5"/>
      <c r="J21" s="5"/>
      <c r="K21" s="1"/>
      <c r="L21" s="1"/>
      <c r="M21" s="1"/>
      <c r="N21" s="1"/>
      <c r="O21" s="1"/>
      <c r="P21" s="1"/>
      <c r="Q21" s="1"/>
      <c r="R21" s="1"/>
    </row>
    <row r="22" spans="1:18" ht="14.1" customHeight="1">
      <c r="A22" s="6" t="s">
        <v>0</v>
      </c>
      <c r="B22" s="6">
        <v>167</v>
      </c>
      <c r="C22" s="9">
        <v>149</v>
      </c>
      <c r="D22" s="13">
        <v>126</v>
      </c>
      <c r="E22" s="13">
        <v>112</v>
      </c>
      <c r="F22" s="13">
        <v>109</v>
      </c>
      <c r="G22" s="13">
        <v>39</v>
      </c>
      <c r="H22" s="13">
        <f>8*3.068*1.05</f>
        <v>25.7712</v>
      </c>
      <c r="I22" s="27" t="s">
        <v>11</v>
      </c>
      <c r="J22" s="5"/>
      <c r="K22" s="1"/>
      <c r="L22" s="1"/>
      <c r="M22" s="1"/>
      <c r="N22" s="1"/>
      <c r="O22" s="1"/>
      <c r="P22" s="1"/>
      <c r="Q22" s="1"/>
      <c r="R22" s="1"/>
    </row>
    <row r="23" spans="1:18" ht="14.1" customHeight="1">
      <c r="A23" s="7" t="s">
        <v>1</v>
      </c>
      <c r="B23" s="7">
        <v>83</v>
      </c>
      <c r="C23" s="10">
        <v>74</v>
      </c>
      <c r="D23" s="14">
        <v>63</v>
      </c>
      <c r="E23" s="14">
        <v>56</v>
      </c>
      <c r="F23" s="14">
        <v>54</v>
      </c>
      <c r="G23" s="14">
        <v>20</v>
      </c>
      <c r="H23" s="14">
        <f>8*3.068/2*1.05</f>
        <v>12.8856</v>
      </c>
      <c r="I23" s="28"/>
      <c r="J23" s="2"/>
      <c r="K23" s="1"/>
      <c r="L23" s="1"/>
      <c r="M23" s="1"/>
      <c r="N23" s="1"/>
      <c r="O23" s="1"/>
      <c r="P23" s="1"/>
      <c r="Q23" s="1"/>
      <c r="R23" s="1"/>
    </row>
    <row r="24" spans="1:18" ht="14.1" customHeight="1">
      <c r="A24" s="8" t="s">
        <v>2</v>
      </c>
      <c r="B24" s="8">
        <f>B6+C9+D12+E15+F18+G21+H24</f>
        <v>74</v>
      </c>
      <c r="C24" s="18">
        <f>C9+D12+E15+F18+G21+H24</f>
        <v>68.2</v>
      </c>
      <c r="D24" s="18">
        <f>D12+E15+F18+G21+H24</f>
        <v>60.800000000000004</v>
      </c>
      <c r="E24" s="18">
        <f>E15+F18+G21+H24</f>
        <v>56.35</v>
      </c>
      <c r="F24" s="18">
        <f>F18+G21+H24</f>
        <v>55.250000000000007</v>
      </c>
      <c r="G24" s="18">
        <f>G21+H24</f>
        <v>12.4</v>
      </c>
      <c r="H24" s="15">
        <v>3.6</v>
      </c>
      <c r="I24" s="29"/>
      <c r="J24" s="12"/>
      <c r="K24" s="1"/>
      <c r="L24" s="1"/>
      <c r="M24" s="1"/>
      <c r="N24" s="1"/>
      <c r="O24" s="1"/>
      <c r="P24" s="1"/>
      <c r="Q24" s="1"/>
      <c r="R24" s="1"/>
    </row>
    <row r="25" spans="1:18" ht="14.1" customHeight="1">
      <c r="A25" s="6" t="s">
        <v>0</v>
      </c>
      <c r="B25" s="6">
        <v>169</v>
      </c>
      <c r="C25" s="9">
        <v>151</v>
      </c>
      <c r="D25" s="9">
        <v>128</v>
      </c>
      <c r="E25" s="13">
        <v>114</v>
      </c>
      <c r="F25" s="13">
        <v>110</v>
      </c>
      <c r="G25" s="13">
        <v>41</v>
      </c>
      <c r="H25" s="13">
        <f>8*3.068*1.05</f>
        <v>25.7712</v>
      </c>
      <c r="I25" s="13">
        <f>8*3.068*1.05</f>
        <v>25.7712</v>
      </c>
      <c r="J25" s="27" t="s">
        <v>12</v>
      </c>
      <c r="K25" s="1"/>
      <c r="L25" s="1"/>
      <c r="M25" s="1"/>
      <c r="N25" s="1"/>
      <c r="O25" s="1"/>
      <c r="P25" s="1"/>
      <c r="Q25" s="1"/>
      <c r="R25" s="1"/>
    </row>
    <row r="26" spans="1:18" ht="14.1" customHeight="1">
      <c r="A26" s="7" t="s">
        <v>1</v>
      </c>
      <c r="B26" s="7">
        <v>84</v>
      </c>
      <c r="C26" s="10">
        <v>75</v>
      </c>
      <c r="D26" s="10">
        <v>64</v>
      </c>
      <c r="E26" s="14">
        <v>57</v>
      </c>
      <c r="F26" s="14">
        <v>55</v>
      </c>
      <c r="G26" s="14">
        <v>21</v>
      </c>
      <c r="H26" s="14">
        <f>8*3.068/2*1.05</f>
        <v>12.8856</v>
      </c>
      <c r="I26" s="14">
        <f>8*3.068/2*1.05</f>
        <v>12.8856</v>
      </c>
      <c r="J26" s="28"/>
      <c r="L26" s="1"/>
      <c r="M26" s="1"/>
      <c r="N26" s="1"/>
      <c r="O26" s="1"/>
      <c r="P26" s="1"/>
      <c r="Q26" s="1"/>
      <c r="R26" s="1"/>
    </row>
    <row r="27" spans="1:18" ht="14.1" customHeight="1">
      <c r="A27" s="8" t="s">
        <v>2</v>
      </c>
      <c r="B27" s="8">
        <f>B6+C9+D12+E15+F18+G21+H24+I27</f>
        <v>74.5</v>
      </c>
      <c r="C27" s="19">
        <f>C9+D12+E15+F18+G21+H24+I27</f>
        <v>68.7</v>
      </c>
      <c r="D27" s="19">
        <f>D12+E15+F18+G21+H24+I27</f>
        <v>61.300000000000004</v>
      </c>
      <c r="E27" s="20">
        <f>E15+F18+G21+H24+I27</f>
        <v>56.85</v>
      </c>
      <c r="F27" s="20">
        <f>F18+G21+H24+I27</f>
        <v>55.750000000000007</v>
      </c>
      <c r="G27" s="20">
        <f>G21+H24+I27</f>
        <v>12.9</v>
      </c>
      <c r="H27" s="20">
        <f>H24+I27</f>
        <v>4.0999999999999996</v>
      </c>
      <c r="I27" s="15">
        <v>0.5</v>
      </c>
      <c r="J27" s="29"/>
      <c r="K27" s="1"/>
      <c r="L27" s="1"/>
      <c r="M27" s="1"/>
      <c r="N27" s="1"/>
      <c r="O27" s="1"/>
      <c r="P27" s="1"/>
      <c r="Q27" s="1"/>
      <c r="R27" s="1"/>
    </row>
    <row r="28" spans="1:18" ht="14.1" customHeight="1">
      <c r="A28" s="6" t="s">
        <v>0</v>
      </c>
      <c r="B28" s="6">
        <v>178</v>
      </c>
      <c r="C28" s="9">
        <v>160</v>
      </c>
      <c r="D28" s="9">
        <v>137</v>
      </c>
      <c r="E28" s="9">
        <v>123</v>
      </c>
      <c r="F28" s="9">
        <v>119</v>
      </c>
      <c r="G28" s="13">
        <v>50</v>
      </c>
      <c r="H28" s="13">
        <f>8*3.068*1.05</f>
        <v>25.7712</v>
      </c>
      <c r="I28" s="13">
        <f t="shared" ref="I28:J28" si="8">8*3.068*1.05</f>
        <v>25.7712</v>
      </c>
      <c r="J28" s="13">
        <f t="shared" si="8"/>
        <v>25.7712</v>
      </c>
      <c r="K28" s="27" t="s">
        <v>13</v>
      </c>
      <c r="L28" s="1"/>
      <c r="M28" s="1"/>
      <c r="N28" s="1"/>
      <c r="O28" s="1"/>
      <c r="P28" s="1"/>
      <c r="Q28" s="1"/>
      <c r="R28" s="1"/>
    </row>
    <row r="29" spans="1:18" ht="14.1" customHeight="1">
      <c r="A29" s="7" t="s">
        <v>1</v>
      </c>
      <c r="B29" s="7">
        <v>89</v>
      </c>
      <c r="C29" s="10">
        <v>80</v>
      </c>
      <c r="D29" s="10">
        <v>68</v>
      </c>
      <c r="E29" s="10">
        <v>61</v>
      </c>
      <c r="F29" s="10">
        <v>60</v>
      </c>
      <c r="G29" s="14">
        <v>25</v>
      </c>
      <c r="H29" s="14">
        <f>8*3.068/2*1.05</f>
        <v>12.8856</v>
      </c>
      <c r="I29" s="14">
        <f t="shared" ref="I29:J29" si="9">8*3.068/2*1.05</f>
        <v>12.8856</v>
      </c>
      <c r="J29" s="14">
        <f t="shared" si="9"/>
        <v>12.8856</v>
      </c>
      <c r="K29" s="28"/>
      <c r="L29" s="5"/>
      <c r="M29" s="5"/>
      <c r="N29" s="5"/>
      <c r="O29" s="5"/>
      <c r="P29" s="5"/>
      <c r="Q29" s="1"/>
      <c r="R29" s="1"/>
    </row>
    <row r="30" spans="1:18" ht="14.1" customHeight="1">
      <c r="A30" s="8" t="s">
        <v>2</v>
      </c>
      <c r="B30" s="8">
        <f>B6+C9+D12+E15+F18+G21+H24+I27+J30</f>
        <v>77.3</v>
      </c>
      <c r="C30" s="20">
        <f>C9+D12+E15+F18+G21+H24+I27+J30</f>
        <v>71.5</v>
      </c>
      <c r="D30" s="20">
        <f>D12+E15+F18+G21+H24+I27+J30</f>
        <v>64.100000000000009</v>
      </c>
      <c r="E30" s="20">
        <f>E15+F18+G21+H24+I27+J30</f>
        <v>59.65</v>
      </c>
      <c r="F30" s="20">
        <f>F18+G21+H24+I27+J30</f>
        <v>58.550000000000004</v>
      </c>
      <c r="G30" s="20">
        <f>G21+H24+I27+J30</f>
        <v>15.7</v>
      </c>
      <c r="H30" s="20">
        <f>H24+I27+J30</f>
        <v>6.8999999999999995</v>
      </c>
      <c r="I30" s="20">
        <f>I27+J30</f>
        <v>3.3</v>
      </c>
      <c r="J30" s="15">
        <v>2.8</v>
      </c>
      <c r="K30" s="29"/>
      <c r="L30" s="5"/>
      <c r="M30" s="5"/>
      <c r="N30" s="5"/>
      <c r="O30" s="5"/>
      <c r="P30" s="5"/>
      <c r="Q30" s="1"/>
      <c r="R30" s="1"/>
    </row>
    <row r="31" spans="1:18" ht="14.1" customHeight="1">
      <c r="A31" s="6" t="s">
        <v>0</v>
      </c>
      <c r="B31" s="6">
        <v>200</v>
      </c>
      <c r="C31" s="9">
        <v>183</v>
      </c>
      <c r="D31" s="9">
        <v>160</v>
      </c>
      <c r="E31" s="9">
        <v>146</v>
      </c>
      <c r="F31" s="9">
        <v>142</v>
      </c>
      <c r="G31" s="9">
        <v>73</v>
      </c>
      <c r="H31" s="13">
        <v>46</v>
      </c>
      <c r="I31" s="13">
        <v>34</v>
      </c>
      <c r="J31" s="13">
        <v>32</v>
      </c>
      <c r="K31" s="13">
        <f>8*3.068*1.05</f>
        <v>25.7712</v>
      </c>
      <c r="L31" s="27" t="s">
        <v>14</v>
      </c>
      <c r="M31" s="5"/>
      <c r="N31" s="5"/>
      <c r="O31" s="5"/>
      <c r="P31" s="5"/>
      <c r="Q31" s="1"/>
      <c r="R31" s="1"/>
    </row>
    <row r="32" spans="1:18" ht="14.1" customHeight="1">
      <c r="A32" s="7" t="s">
        <v>1</v>
      </c>
      <c r="B32" s="7">
        <v>100</v>
      </c>
      <c r="C32" s="10">
        <v>91</v>
      </c>
      <c r="D32" s="10">
        <v>80</v>
      </c>
      <c r="E32" s="10">
        <v>73</v>
      </c>
      <c r="F32" s="10">
        <v>71</v>
      </c>
      <c r="G32" s="10">
        <v>37</v>
      </c>
      <c r="H32" s="14">
        <v>23</v>
      </c>
      <c r="I32" s="14">
        <v>17</v>
      </c>
      <c r="J32" s="14">
        <f t="shared" ref="J32" si="10">J33*3.068/2*1.05</f>
        <v>15.62379</v>
      </c>
      <c r="K32" s="14">
        <f>8*3.068/2*1.05</f>
        <v>12.8856</v>
      </c>
      <c r="L32" s="28"/>
      <c r="M32" s="5"/>
      <c r="N32" s="5"/>
      <c r="O32" s="5"/>
      <c r="P32" s="5"/>
      <c r="Q32" s="1"/>
      <c r="R32" s="1"/>
    </row>
    <row r="33" spans="1:18" ht="14.1" customHeight="1">
      <c r="A33" s="8" t="s">
        <v>2</v>
      </c>
      <c r="B33" s="8">
        <f>B6+C9+D12+E15+F18+G21+H24+I27+J30+K33</f>
        <v>84.2</v>
      </c>
      <c r="C33" s="20">
        <f>C9+D12+E15+F18+G21+H24+I27+J30+K33</f>
        <v>78.400000000000006</v>
      </c>
      <c r="D33" s="20">
        <f>D12+E15+F18+G21+H24+I27+J30+K33</f>
        <v>71.000000000000014</v>
      </c>
      <c r="E33" s="20">
        <f>E15+F18+G21+H24+I27+J30+K33</f>
        <v>66.55</v>
      </c>
      <c r="F33" s="20">
        <f>F18+G21+H24+I27+J30+K33</f>
        <v>65.45</v>
      </c>
      <c r="G33" s="20">
        <f>G21+H24+I27+J30+K33</f>
        <v>22.6</v>
      </c>
      <c r="H33" s="20">
        <f>H24+I27+J30+K33</f>
        <v>13.8</v>
      </c>
      <c r="I33" s="20">
        <f>I27+J30+K33</f>
        <v>10.199999999999999</v>
      </c>
      <c r="J33" s="20">
        <f>J30+K33</f>
        <v>9.6999999999999993</v>
      </c>
      <c r="K33" s="15">
        <v>6.9</v>
      </c>
      <c r="L33" s="29"/>
      <c r="M33" s="21"/>
      <c r="N33" s="5"/>
      <c r="O33" s="5"/>
      <c r="P33" s="5"/>
      <c r="Q33" s="1"/>
      <c r="R33" s="1"/>
    </row>
    <row r="34" spans="1:18">
      <c r="Q34" t="s">
        <v>5</v>
      </c>
    </row>
    <row r="36" spans="1:18">
      <c r="Q36" s="1"/>
    </row>
  </sheetData>
  <mergeCells count="12">
    <mergeCell ref="A1:A3"/>
    <mergeCell ref="B1:B3"/>
    <mergeCell ref="K28:K30"/>
    <mergeCell ref="L31:L33"/>
    <mergeCell ref="C4:C6"/>
    <mergeCell ref="E10:E12"/>
    <mergeCell ref="F13:F15"/>
    <mergeCell ref="J25:J27"/>
    <mergeCell ref="G16:G18"/>
    <mergeCell ref="H19:H21"/>
    <mergeCell ref="I22:I24"/>
    <mergeCell ref="D7:D9"/>
  </mergeCells>
  <phoneticPr fontId="3" type="noConversion"/>
  <pageMargins left="0" right="0" top="0" bottom="0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0754-B(現金刷卡)</vt:lpstr>
    </vt:vector>
  </TitlesOfParts>
  <Company>南投汽車客運股份有限公司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harry</dc:creator>
  <cp:lastModifiedBy>員林客運</cp:lastModifiedBy>
  <cp:lastPrinted>2017-05-05T02:09:14Z</cp:lastPrinted>
  <dcterms:created xsi:type="dcterms:W3CDTF">2017-02-16T06:04:43Z</dcterms:created>
  <dcterms:modified xsi:type="dcterms:W3CDTF">2020-07-13T06:50:31Z</dcterms:modified>
</cp:coreProperties>
</file>